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15" documentId="8_{2A107EFA-B505-4FAD-89EE-6B13E47247F5}" xr6:coauthVersionLast="47" xr6:coauthVersionMax="47" xr10:uidLastSave="{40BC506B-370A-4572-951A-049D9C2B6F7F}"/>
  <bookViews>
    <workbookView xWindow="-110" yWindow="-110" windowWidth="19420" windowHeight="11500" tabRatio="993" activeTab="3" xr2:uid="{AC284D80-DBFD-412C-922E-70FDE04740B0}"/>
  </bookViews>
  <sheets>
    <sheet name="Overview" sheetId="1" r:id="rId1"/>
    <sheet name="David Chiu" sheetId="36" r:id="rId2"/>
    <sheet name="Gary Crawford" sheetId="39" r:id="rId3"/>
    <sheet name="David Lobo" sheetId="41" r:id="rId4"/>
    <sheet name="Ian Menard" sheetId="38" r:id="rId5"/>
    <sheet name="Jon Reid" sheetId="40" r:id="rId6"/>
    <sheet name="Tanya Watkins" sheetId="37" r:id="rId7"/>
    <sheet name="Sheet1" sheetId="3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41" l="1"/>
  <c r="O7" i="41"/>
  <c r="M7" i="41"/>
  <c r="L7" i="41"/>
  <c r="K7" i="41"/>
  <c r="J7" i="41"/>
  <c r="I7" i="41"/>
  <c r="N6" i="41"/>
  <c r="N7" i="41" s="1"/>
  <c r="N9" i="39"/>
  <c r="Q9" i="39" s="1"/>
  <c r="N8" i="39"/>
  <c r="N7" i="39"/>
  <c r="Q8" i="39"/>
  <c r="Q7" i="39"/>
  <c r="P10" i="39"/>
  <c r="O10" i="39"/>
  <c r="N10" i="39"/>
  <c r="M10" i="39"/>
  <c r="L10" i="39"/>
  <c r="K10" i="39"/>
  <c r="J10" i="39"/>
  <c r="I10" i="39"/>
  <c r="J8" i="39"/>
  <c r="J7" i="39"/>
  <c r="J9" i="39"/>
  <c r="J6" i="40"/>
  <c r="N6" i="40" s="1"/>
  <c r="P7" i="40"/>
  <c r="O7" i="40"/>
  <c r="M7" i="40"/>
  <c r="L7" i="40"/>
  <c r="K7" i="40"/>
  <c r="I7" i="40"/>
  <c r="P7" i="38"/>
  <c r="O7" i="38"/>
  <c r="M7" i="38"/>
  <c r="L7" i="38"/>
  <c r="K7" i="38"/>
  <c r="J7" i="38"/>
  <c r="I7" i="38"/>
  <c r="N6" i="38"/>
  <c r="N7" i="38" s="1"/>
  <c r="J6" i="36"/>
  <c r="P7" i="37"/>
  <c r="O7" i="37"/>
  <c r="M7" i="37"/>
  <c r="L7" i="37"/>
  <c r="K7" i="37"/>
  <c r="I7" i="37"/>
  <c r="J7" i="37"/>
  <c r="Q6" i="41" l="1"/>
  <c r="Q7" i="41" s="1"/>
  <c r="Q10" i="39"/>
  <c r="Q6" i="40"/>
  <c r="Q7" i="40" s="1"/>
  <c r="N7" i="40"/>
  <c r="J7" i="40"/>
  <c r="N6" i="39"/>
  <c r="Q6" i="38"/>
  <c r="Q7" i="38" s="1"/>
  <c r="N6" i="37"/>
  <c r="J7" i="36"/>
  <c r="L7" i="36"/>
  <c r="P7" i="36"/>
  <c r="O7" i="36"/>
  <c r="M7" i="36"/>
  <c r="K7" i="36"/>
  <c r="I7" i="36"/>
  <c r="N6" i="36"/>
  <c r="Q6" i="36" s="1"/>
  <c r="Q6" i="39" l="1"/>
  <c r="N7" i="37"/>
  <c r="Q6" i="37"/>
  <c r="Q7" i="37" s="1"/>
  <c r="Q7" i="36"/>
  <c r="N7" i="36" l="1"/>
</calcChain>
</file>

<file path=xl/sharedStrings.xml><?xml version="1.0" encoding="utf-8"?>
<sst xmlns="http://schemas.openxmlformats.org/spreadsheetml/2006/main" count="163" uniqueCount="33">
  <si>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</si>
  <si>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</si>
  <si>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</si>
  <si>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</si>
  <si>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</si>
  <si>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</si>
  <si>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</si>
  <si>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</si>
  <si>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</si>
  <si>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</si>
  <si>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</si>
  <si>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</si>
  <si>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</si>
  <si>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</si>
  <si>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</si>
  <si>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</si>
  <si>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</si>
  <si>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</si>
  <si>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</si>
  <si>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</si>
  <si>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</si>
  <si>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David Chiu</t>
  </si>
  <si>
    <t>Chief Information Officer</t>
  </si>
  <si>
    <t>Travel, Meal and Hospitality Expenses
Fiscal 2025-2026, Quarter Four</t>
  </si>
  <si>
    <t>Tanya Watkins</t>
  </si>
  <si>
    <t>VP, Corporate Affairs</t>
  </si>
  <si>
    <t>Ian Menard</t>
  </si>
  <si>
    <t>VP, Strategic Planning &amp; Transformation</t>
  </si>
  <si>
    <t>Board Member</t>
  </si>
  <si>
    <t>Gary Crawford</t>
  </si>
  <si>
    <t>Jon Reid</t>
  </si>
  <si>
    <t>David Lobo</t>
  </si>
  <si>
    <t>President and 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</si>
</sst>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0">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457200</xdr:colOff>
      <xdr:row>3</xdr:row>
      <xdr:rowOff>88900</xdr:rowOff>
    </xdr:to>
    <xdr:pic>
      <xdr:nvPicPr>
        <xdr:cNvPr id="6" name="Picture 1484212630">
          <a:extLst>
            <a:ext uri="{FF2B5EF4-FFF2-40B4-BE49-F238E27FC236}">
              <a16:creationId xmlns:a16="http://schemas.microsoft.com/office/drawing/2014/main" id="{A6BCF53E-C820-67CF-F545-A33E1F125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zoomScale="80" zoomScaleNormal="80" workbookViewId="0">
      <selection activeCell="B8" sqref="B8"/>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23</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RZVBI5s0yCB9eWQDy7jbI+d/d6vxKQi5QNSFaY8IYNj6LJI7CoOiR/HIJlBX44imv+NFPCxsl79P0iwUrGZB0w==" saltValue="W3Lf/RKnyATlYz6KKDoWmg==" spinCount="100000" sheet="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0A7A-8DD5-43B5-AF1F-2E356EF31664}">
  <dimension ref="A1:Q10"/>
  <sheetViews>
    <sheetView zoomScale="80" zoomScaleNormal="80" workbookViewId="0">
      <selection activeCell="B8" sqref="B8"/>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21</v>
      </c>
      <c r="B6" s="14" t="s">
        <v>22</v>
      </c>
      <c r="C6" s="9" t="s">
        <v>18</v>
      </c>
      <c r="D6" s="10">
        <v>45959</v>
      </c>
      <c r="E6" s="10">
        <v>45959</v>
      </c>
      <c r="F6" s="9" t="s">
        <v>20</v>
      </c>
      <c r="G6" s="9"/>
      <c r="H6" s="9"/>
      <c r="I6" s="9"/>
      <c r="J6" s="17">
        <f>35.28+13.94</f>
        <v>49.22</v>
      </c>
      <c r="K6" s="11" t="s">
        <v>17</v>
      </c>
      <c r="L6" s="11"/>
      <c r="N6" s="4">
        <f t="shared" ref="N6" si="0">SUM(I6:M6)</f>
        <v>49.22</v>
      </c>
      <c r="Q6" s="4">
        <f t="shared" ref="Q6" si="1">SUM(N6:P6)</f>
        <v>49.22</v>
      </c>
    </row>
    <row r="7" spans="1:17" ht="15" thickBot="1" x14ac:dyDescent="0.4">
      <c r="B7" s="14"/>
      <c r="I7" s="8">
        <f t="shared" ref="I7:Q7" si="2">SUM(I6:I6)</f>
        <v>0</v>
      </c>
      <c r="J7" s="8">
        <f t="shared" si="2"/>
        <v>49.22</v>
      </c>
      <c r="K7" s="8">
        <f t="shared" si="2"/>
        <v>0</v>
      </c>
      <c r="L7" s="8">
        <f t="shared" si="2"/>
        <v>0</v>
      </c>
      <c r="M7" s="8">
        <f t="shared" si="2"/>
        <v>0</v>
      </c>
      <c r="N7" s="8">
        <f t="shared" si="2"/>
        <v>49.22</v>
      </c>
      <c r="O7" s="8">
        <f t="shared" si="2"/>
        <v>0</v>
      </c>
      <c r="P7" s="8">
        <f t="shared" si="2"/>
        <v>0</v>
      </c>
      <c r="Q7" s="8">
        <f t="shared" si="2"/>
        <v>49.22</v>
      </c>
    </row>
    <row r="8" spans="1:17" ht="15" thickTop="1" x14ac:dyDescent="0.35">
      <c r="A8" t="s">
        <v>17</v>
      </c>
      <c r="D8" s="15"/>
    </row>
    <row r="9" spans="1:17" x14ac:dyDescent="0.35">
      <c r="D9" s="15"/>
    </row>
    <row r="10" spans="1:17" x14ac:dyDescent="0.35">
      <c r="D10" s="15"/>
    </row>
  </sheetData>
  <sheetProtection algorithmName="SHA-512" hashValue="cgGsWBKEFHHX8vIrWs2G5H3Mx7dLKei0IASlFq0WPyCM7/eTlOjysqBjGDnfmyYNWVkPAWpCaIaKpBtF0QYltg==" saltValue="IfAKP+jPtT6xZSKqURAh6Q==" spinCount="100000" sheet="1" objects="1" scenarios="1" selectLockedCells="1" selectUnlockedCells="1"/>
  <mergeCells count="1">
    <mergeCell ref="B1: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7768-2BF3-45B4-A8E9-B63BF09A4BCB}">
  <dimension ref="A1:Q13"/>
  <sheetViews>
    <sheetView zoomScale="80" zoomScaleNormal="80" workbookViewId="0">
      <selection activeCell="B11" sqref="B11"/>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29</v>
      </c>
      <c r="B6" s="14" t="s">
        <v>28</v>
      </c>
      <c r="C6" s="9" t="s">
        <v>18</v>
      </c>
      <c r="D6" s="10">
        <v>46027</v>
      </c>
      <c r="E6" s="10">
        <v>46027</v>
      </c>
      <c r="F6" s="9" t="s">
        <v>20</v>
      </c>
      <c r="G6" s="9"/>
      <c r="H6" s="9"/>
      <c r="I6" s="9"/>
      <c r="J6" s="17">
        <v>122.4</v>
      </c>
      <c r="K6" s="11" t="s">
        <v>17</v>
      </c>
      <c r="L6" s="11"/>
      <c r="N6" s="4">
        <f t="shared" ref="N6:N9" si="0">SUM(I6:M6)</f>
        <v>122.4</v>
      </c>
      <c r="Q6" s="4">
        <f t="shared" ref="Q6:Q9" si="1">SUM(N6:P6)</f>
        <v>122.4</v>
      </c>
    </row>
    <row r="7" spans="1:17" x14ac:dyDescent="0.35">
      <c r="A7" s="9" t="s">
        <v>29</v>
      </c>
      <c r="B7" s="14" t="s">
        <v>28</v>
      </c>
      <c r="C7" s="9" t="s">
        <v>18</v>
      </c>
      <c r="D7" s="10">
        <v>46042</v>
      </c>
      <c r="E7" s="10">
        <v>46042</v>
      </c>
      <c r="F7" s="9" t="s">
        <v>20</v>
      </c>
      <c r="G7" s="9"/>
      <c r="H7" s="9"/>
      <c r="I7" s="9"/>
      <c r="J7" s="17">
        <f>122.4+9</f>
        <v>131.4</v>
      </c>
      <c r="K7" s="11"/>
      <c r="L7" s="11"/>
      <c r="N7" s="4">
        <f t="shared" si="0"/>
        <v>131.4</v>
      </c>
      <c r="Q7" s="4">
        <f t="shared" si="1"/>
        <v>131.4</v>
      </c>
    </row>
    <row r="8" spans="1:17" x14ac:dyDescent="0.35">
      <c r="A8" s="9" t="s">
        <v>29</v>
      </c>
      <c r="B8" s="14" t="s">
        <v>28</v>
      </c>
      <c r="C8" s="9" t="s">
        <v>18</v>
      </c>
      <c r="D8" s="10">
        <v>46049</v>
      </c>
      <c r="E8" s="10">
        <v>46049</v>
      </c>
      <c r="F8" s="9" t="s">
        <v>20</v>
      </c>
      <c r="G8" s="9"/>
      <c r="H8" s="9"/>
      <c r="I8" s="9"/>
      <c r="J8" s="17">
        <f>115.2+22</f>
        <v>137.19999999999999</v>
      </c>
      <c r="K8" s="11">
        <v>298.37</v>
      </c>
      <c r="L8" s="11"/>
      <c r="N8" s="4">
        <f t="shared" si="0"/>
        <v>435.57</v>
      </c>
      <c r="Q8" s="4">
        <f t="shared" si="1"/>
        <v>435.57</v>
      </c>
    </row>
    <row r="9" spans="1:17" x14ac:dyDescent="0.35">
      <c r="A9" s="9" t="s">
        <v>29</v>
      </c>
      <c r="B9" s="14" t="s">
        <v>28</v>
      </c>
      <c r="C9" s="9" t="s">
        <v>18</v>
      </c>
      <c r="D9" s="10">
        <v>46097</v>
      </c>
      <c r="E9" s="10">
        <v>46097</v>
      </c>
      <c r="F9" s="9" t="s">
        <v>20</v>
      </c>
      <c r="G9" s="9"/>
      <c r="H9" s="9"/>
      <c r="I9" s="9"/>
      <c r="J9" s="17">
        <f>122.4+18</f>
        <v>140.4</v>
      </c>
      <c r="K9" s="11"/>
      <c r="L9" s="11"/>
      <c r="N9" s="4">
        <f t="shared" si="0"/>
        <v>140.4</v>
      </c>
      <c r="Q9" s="4">
        <f t="shared" si="1"/>
        <v>140.4</v>
      </c>
    </row>
    <row r="10" spans="1:17" ht="15" thickBot="1" x14ac:dyDescent="0.4">
      <c r="B10" s="14"/>
      <c r="I10" s="8">
        <f t="shared" ref="I10:Q10" si="2">SUM(I6:I9)</f>
        <v>0</v>
      </c>
      <c r="J10" s="8">
        <f t="shared" si="2"/>
        <v>531.4</v>
      </c>
      <c r="K10" s="8">
        <f t="shared" si="2"/>
        <v>298.37</v>
      </c>
      <c r="L10" s="8">
        <f t="shared" si="2"/>
        <v>0</v>
      </c>
      <c r="M10" s="8">
        <f t="shared" si="2"/>
        <v>0</v>
      </c>
      <c r="N10" s="8">
        <f t="shared" si="2"/>
        <v>829.77</v>
      </c>
      <c r="O10" s="8">
        <f t="shared" si="2"/>
        <v>0</v>
      </c>
      <c r="P10" s="8">
        <f t="shared" si="2"/>
        <v>0</v>
      </c>
      <c r="Q10" s="8">
        <f t="shared" si="2"/>
        <v>829.77</v>
      </c>
    </row>
    <row r="11" spans="1:17" ht="15" thickTop="1" x14ac:dyDescent="0.35">
      <c r="A11" t="s">
        <v>17</v>
      </c>
      <c r="D11" s="15"/>
    </row>
    <row r="12" spans="1:17" x14ac:dyDescent="0.35">
      <c r="D12" s="15"/>
    </row>
    <row r="13" spans="1:17" x14ac:dyDescent="0.35">
      <c r="D13" s="15"/>
    </row>
  </sheetData>
  <sheetProtection algorithmName="SHA-512" hashValue="7MoKt/mODtxFUOnmMrGMkepxT2eud/+993MyyGQ09SqUGLNpr1QqhMaLhwTGBLuFkLgtqT0HYM7T0yU7Ax+fjA==" saltValue="7GjV9y68NtQP6vOWUR4oAw==" spinCount="100000" sheet="1" objects="1" scenarios="1" selectLockedCells="1" selectUnlockedCells="1"/>
  <mergeCells count="1">
    <mergeCell ref="B1: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F0DB-9117-4D3E-BF2D-1AB3E45EF941}">
  <dimension ref="A1:Q10"/>
  <sheetViews>
    <sheetView tabSelected="1" zoomScale="80" zoomScaleNormal="80" workbookViewId="0">
      <selection activeCell="H13" sqref="H13"/>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12.7265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31</v>
      </c>
      <c r="B6" s="14" t="s">
        <v>32</v>
      </c>
      <c r="C6" s="9" t="s">
        <v>18</v>
      </c>
      <c r="D6" s="10">
        <v>46027</v>
      </c>
      <c r="E6" s="10">
        <v>46027</v>
      </c>
      <c r="F6" s="9" t="s">
        <v>20</v>
      </c>
      <c r="G6" s="9" t="s">
        <v>17</v>
      </c>
      <c r="H6" s="9"/>
      <c r="I6" s="9"/>
      <c r="J6" s="17" t="s">
        <v>17</v>
      </c>
      <c r="K6" s="11" t="s">
        <v>17</v>
      </c>
      <c r="L6" s="17">
        <v>2565.1</v>
      </c>
      <c r="N6" s="4">
        <f t="shared" ref="N6" si="0">SUM(I6:M6)</f>
        <v>2565.1</v>
      </c>
      <c r="Q6" s="4">
        <f t="shared" ref="Q6" si="1">SUM(N6:P6)</f>
        <v>2565.1</v>
      </c>
    </row>
    <row r="7" spans="1:17" ht="15" thickBot="1" x14ac:dyDescent="0.4">
      <c r="B7" s="14"/>
      <c r="I7" s="8">
        <f t="shared" ref="I7:Q7" si="2">SUM(I6:I6)</f>
        <v>0</v>
      </c>
      <c r="J7" s="8">
        <f t="shared" si="2"/>
        <v>0</v>
      </c>
      <c r="K7" s="8">
        <f t="shared" si="2"/>
        <v>0</v>
      </c>
      <c r="L7" s="8">
        <f t="shared" si="2"/>
        <v>2565.1</v>
      </c>
      <c r="M7" s="8">
        <f t="shared" si="2"/>
        <v>0</v>
      </c>
      <c r="N7" s="8">
        <f t="shared" si="2"/>
        <v>2565.1</v>
      </c>
      <c r="O7" s="8">
        <f t="shared" si="2"/>
        <v>0</v>
      </c>
      <c r="P7" s="8">
        <f t="shared" si="2"/>
        <v>0</v>
      </c>
      <c r="Q7" s="8">
        <f t="shared" si="2"/>
        <v>2565.1</v>
      </c>
    </row>
    <row r="8" spans="1:17" ht="15" thickTop="1" x14ac:dyDescent="0.35">
      <c r="A8" t="s">
        <v>17</v>
      </c>
      <c r="D8" s="15"/>
    </row>
    <row r="9" spans="1:17" x14ac:dyDescent="0.35">
      <c r="D9" s="15"/>
    </row>
    <row r="10" spans="1:17" x14ac:dyDescent="0.35">
      <c r="D10" s="15"/>
    </row>
  </sheetData>
  <sheetProtection algorithmName="SHA-512" hashValue="WZdV17cOe9tu6xHTAHCy2fqXPvS8Ek+f021uQ1b88ekBvi1QX8qu/buudzhHrdqwzI2VV4MAv/W+7UXH0F5opQ==" saltValue="q+YNq65YK1lTY1Ex4qqrIw==" spinCount="100000" sheet="1" objects="1" scenarios="1" selectLockedCells="1" selectUnlockedCells="1"/>
  <mergeCells count="1">
    <mergeCell ref="B1: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7C7D-3ED0-4FA9-888F-3AAAB71767BC}">
  <dimension ref="A1:Q10"/>
  <sheetViews>
    <sheetView zoomScale="80" zoomScaleNormal="80" workbookViewId="0">
      <selection activeCell="B8" sqref="B8"/>
    </sheetView>
  </sheetViews>
  <sheetFormatPr defaultRowHeight="14.5" x14ac:dyDescent="0.35"/>
  <cols>
    <col min="1" max="1" width="18" customWidth="1"/>
    <col min="2" max="2" width="36.36328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26</v>
      </c>
      <c r="B6" s="14" t="s">
        <v>27</v>
      </c>
      <c r="C6" s="9" t="s">
        <v>18</v>
      </c>
      <c r="D6" s="10">
        <v>46079</v>
      </c>
      <c r="E6" s="10">
        <v>46079</v>
      </c>
      <c r="F6" s="9" t="s">
        <v>20</v>
      </c>
      <c r="G6" s="9" t="s">
        <v>17</v>
      </c>
      <c r="H6" s="9"/>
      <c r="I6" s="9"/>
      <c r="J6" s="17" t="s">
        <v>17</v>
      </c>
      <c r="K6" s="11" t="s">
        <v>17</v>
      </c>
      <c r="L6" s="11">
        <v>212.91</v>
      </c>
      <c r="N6" s="4">
        <f t="shared" ref="N6" si="0">SUM(I6:M6)</f>
        <v>212.91</v>
      </c>
      <c r="Q6" s="4">
        <f t="shared" ref="Q6" si="1">SUM(N6:P6)</f>
        <v>212.91</v>
      </c>
    </row>
    <row r="7" spans="1:17" ht="15" thickBot="1" x14ac:dyDescent="0.4">
      <c r="B7" s="14"/>
      <c r="I7" s="8">
        <f t="shared" ref="I7:Q7" si="2">SUM(I6:I6)</f>
        <v>0</v>
      </c>
      <c r="J7" s="8">
        <f t="shared" si="2"/>
        <v>0</v>
      </c>
      <c r="K7" s="8">
        <f t="shared" si="2"/>
        <v>0</v>
      </c>
      <c r="L7" s="8">
        <f t="shared" si="2"/>
        <v>212.91</v>
      </c>
      <c r="M7" s="8">
        <f t="shared" si="2"/>
        <v>0</v>
      </c>
      <c r="N7" s="8">
        <f t="shared" si="2"/>
        <v>212.91</v>
      </c>
      <c r="O7" s="8">
        <f t="shared" si="2"/>
        <v>0</v>
      </c>
      <c r="P7" s="8">
        <f t="shared" si="2"/>
        <v>0</v>
      </c>
      <c r="Q7" s="8">
        <f t="shared" si="2"/>
        <v>212.91</v>
      </c>
    </row>
    <row r="8" spans="1:17" ht="15" thickTop="1" x14ac:dyDescent="0.35">
      <c r="A8" t="s">
        <v>17</v>
      </c>
      <c r="D8" s="15"/>
    </row>
    <row r="9" spans="1:17" x14ac:dyDescent="0.35">
      <c r="D9" s="15"/>
    </row>
    <row r="10" spans="1:17" x14ac:dyDescent="0.35">
      <c r="D10" s="15"/>
    </row>
  </sheetData>
  <sheetProtection algorithmName="SHA-512" hashValue="NFVZ3rhkvS7KGo2wrJYgE+Wx09sRKd0mQbU1S4wSSBroTPXZQfvTepmAy5sxCvzKla+Bfykn/Z+c8OKb1GXFXw==" saltValue="BRep/uaMr1xXM0PnzJsDrg==" spinCount="100000" sheet="1" objects="1" scenarios="1" selectLockedCells="1" selectUnlockedCells="1"/>
  <mergeCells count="1">
    <mergeCell ref="B1: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4BD13-110F-4263-88A5-E94E140A2294}">
  <dimension ref="A1:Q10"/>
  <sheetViews>
    <sheetView zoomScale="80" zoomScaleNormal="80" workbookViewId="0">
      <selection activeCell="B8" sqref="B8"/>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30</v>
      </c>
      <c r="B6" s="14" t="s">
        <v>28</v>
      </c>
      <c r="C6" s="9" t="s">
        <v>18</v>
      </c>
      <c r="D6" s="10">
        <v>46049</v>
      </c>
      <c r="E6" s="10">
        <v>46049</v>
      </c>
      <c r="F6" s="9" t="s">
        <v>20</v>
      </c>
      <c r="G6" s="9"/>
      <c r="H6" s="9"/>
      <c r="I6" s="9"/>
      <c r="J6" s="17">
        <f>19.4+28</f>
        <v>47.4</v>
      </c>
      <c r="K6" s="11" t="s">
        <v>17</v>
      </c>
      <c r="L6" s="11"/>
      <c r="N6" s="4">
        <f t="shared" ref="N6" si="0">SUM(I6:M6)</f>
        <v>47.4</v>
      </c>
      <c r="Q6" s="4">
        <f t="shared" ref="Q6" si="1">SUM(N6:P6)</f>
        <v>47.4</v>
      </c>
    </row>
    <row r="7" spans="1:17" ht="15" thickBot="1" x14ac:dyDescent="0.4">
      <c r="B7" s="14"/>
      <c r="I7" s="8">
        <f t="shared" ref="I7:Q7" si="2">SUM(I6:I6)</f>
        <v>0</v>
      </c>
      <c r="J7" s="8">
        <f t="shared" si="2"/>
        <v>47.4</v>
      </c>
      <c r="K7" s="8">
        <f t="shared" si="2"/>
        <v>0</v>
      </c>
      <c r="L7" s="8">
        <f t="shared" si="2"/>
        <v>0</v>
      </c>
      <c r="M7" s="8">
        <f t="shared" si="2"/>
        <v>0</v>
      </c>
      <c r="N7" s="8">
        <f t="shared" si="2"/>
        <v>47.4</v>
      </c>
      <c r="O7" s="8">
        <f t="shared" si="2"/>
        <v>0</v>
      </c>
      <c r="P7" s="8">
        <f t="shared" si="2"/>
        <v>0</v>
      </c>
      <c r="Q7" s="8">
        <f t="shared" si="2"/>
        <v>47.4</v>
      </c>
    </row>
    <row r="8" spans="1:17" ht="15" thickTop="1" x14ac:dyDescent="0.35">
      <c r="A8" t="s">
        <v>17</v>
      </c>
      <c r="D8" s="15"/>
    </row>
    <row r="9" spans="1:17" x14ac:dyDescent="0.35">
      <c r="D9" s="15"/>
    </row>
    <row r="10" spans="1:17" x14ac:dyDescent="0.35">
      <c r="D10" s="15"/>
    </row>
  </sheetData>
  <sheetProtection algorithmName="SHA-512" hashValue="rtup0svBaafeUsfHZfyvqLiOhreIPjY9g2ufvoAnwTZIN2Aioxg8BQh5VaSk+OAdaoN8VhEpgpGHhdLf6cnBVg==" saltValue="w49TGLgNfdW57G1bIy4Iiw==" spinCount="100000" sheet="1" objects="1" scenarios="1" selectLockedCells="1" selectUnlockedCells="1"/>
  <mergeCells count="1">
    <mergeCell ref="B1: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DF83-1697-44B3-B422-396B3D50CD72}">
  <dimension ref="A1:Q10"/>
  <sheetViews>
    <sheetView zoomScale="80" zoomScaleNormal="80" workbookViewId="0">
      <selection activeCell="B8" sqref="B8"/>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24</v>
      </c>
      <c r="B6" s="14" t="s">
        <v>25</v>
      </c>
      <c r="C6" s="9" t="s">
        <v>18</v>
      </c>
      <c r="D6" s="10">
        <v>46094</v>
      </c>
      <c r="E6" s="10">
        <v>46094</v>
      </c>
      <c r="F6" s="9" t="s">
        <v>20</v>
      </c>
      <c r="G6" s="9" t="s">
        <v>17</v>
      </c>
      <c r="H6" s="9"/>
      <c r="I6" s="9"/>
      <c r="J6" s="17">
        <v>62.4</v>
      </c>
      <c r="K6" s="11" t="s">
        <v>17</v>
      </c>
      <c r="L6" s="11"/>
      <c r="N6" s="4">
        <f t="shared" ref="N6" si="0">SUM(I6:M6)</f>
        <v>62.4</v>
      </c>
      <c r="Q6" s="4">
        <f t="shared" ref="Q6" si="1">SUM(N6:P6)</f>
        <v>62.4</v>
      </c>
    </row>
    <row r="7" spans="1:17" ht="15" thickBot="1" x14ac:dyDescent="0.4">
      <c r="B7" s="14"/>
      <c r="I7" s="8">
        <f t="shared" ref="I7:Q7" si="2">SUM(I6:I6)</f>
        <v>0</v>
      </c>
      <c r="J7" s="8">
        <f t="shared" si="2"/>
        <v>62.4</v>
      </c>
      <c r="K7" s="8">
        <f t="shared" si="2"/>
        <v>0</v>
      </c>
      <c r="L7" s="8">
        <f t="shared" si="2"/>
        <v>0</v>
      </c>
      <c r="M7" s="8">
        <f t="shared" si="2"/>
        <v>0</v>
      </c>
      <c r="N7" s="8">
        <f t="shared" si="2"/>
        <v>62.4</v>
      </c>
      <c r="O7" s="8">
        <f t="shared" si="2"/>
        <v>0</v>
      </c>
      <c r="P7" s="8">
        <f t="shared" si="2"/>
        <v>0</v>
      </c>
      <c r="Q7" s="8">
        <f t="shared" si="2"/>
        <v>62.4</v>
      </c>
    </row>
    <row r="8" spans="1:17" ht="15" thickTop="1" x14ac:dyDescent="0.35">
      <c r="A8" t="s">
        <v>17</v>
      </c>
      <c r="D8" s="15"/>
    </row>
    <row r="9" spans="1:17" x14ac:dyDescent="0.35">
      <c r="D9" s="15"/>
    </row>
    <row r="10" spans="1:17" x14ac:dyDescent="0.35">
      <c r="D10" s="15"/>
    </row>
  </sheetData>
  <sheetProtection algorithmName="SHA-512" hashValue="yjbFaoDf1K76KafkZEyHHSn3+0wp0k/9NplgfzqihFhV15G96RpqcRkPQYfaTyaDUnSjW0e/PkZKjQrZ817KFQ==" saltValue="4XAY01x7yNKtS2wZwB60Vg==" spinCount="100000" sheet="1" objects="1" scenarios="1" selectLockedCells="1" selectUnlockedCells="1"/>
  <mergeCells count="1">
    <mergeCell ref="B1: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8" ma:contentTypeDescription="Create a new document." ma:contentTypeScope="" ma:versionID="c7462242de25aed5aface8f85be8b21b">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93d0f530a249b28b2cb3d87a563ebda9"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_x0020_Retention_x0020_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ocument_x0020_Retention_x0020_Type" ma:index="28" nillable="true" ma:displayName="Document Retention Type" ma:format="Dropdown" ma:internalName="Document_x0020_Retention_x0020_Type">
      <xsd:simpleType>
        <xsd:restriction base="dms:Choice">
          <xsd:enumeration value="Transitory Information"/>
          <xsd:enumeration value="Operational Information"/>
          <xsd:enumeration value="Record"/>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61f2976-3b9f-4793-87f4-542afee965f3">
      <Terms xmlns="http://schemas.microsoft.com/office/infopath/2007/PartnerControls"/>
    </lcf76f155ced4ddcb4097134ff3c332f>
    <TaxCatchAll xmlns="3d0c9a16-e260-4e98-bc66-f5c8eee595be" xsi:nil="true"/>
    <Document_x0020_Retention_x0020_Type xmlns="261f2976-3b9f-4793-87f4-542afee965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8363F-9954-49D5-A8D5-F5640AFC7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30C5414-A9BA-4339-A454-B1D6036438E9}">
  <ds:schemaRefs>
    <ds:schemaRef ds:uri="http://schemas.microsoft.com/sharepoint/v3/contenttype/fo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David Chiu</vt:lpstr>
      <vt:lpstr>Gary Crawford</vt:lpstr>
      <vt:lpstr>David Lobo</vt:lpstr>
      <vt:lpstr>Ian Menard</vt:lpstr>
      <vt:lpstr>Jon Reid</vt:lpstr>
      <vt:lpstr>Tanya Watkins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2026-05-13T17:30:40Z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y fmtid="{D5CDD505-2E9C-101B-9397-08002B2CF9AE}" pid="4" name="ApprovedbyDirectorofFinance">
    <vt:bool>true</vt:bool>
  </property>
  <property fmtid="{D5CDD505-2E9C-101B-9397-08002B2CF9AE}" pid="5" name="ApprovedbyFinanceKeyStakeholders">
    <vt:bool>true</vt:bool>
  </property>
</Properties>
</file>